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n\Desktop\"/>
    </mc:Choice>
  </mc:AlternateContent>
  <xr:revisionPtr revIDLastSave="0" documentId="13_ncr:1_{0D50E9C8-4828-4D90-8AA7-2E20D92A9B8E}" xr6:coauthVersionLast="47" xr6:coauthVersionMax="47" xr10:uidLastSave="{00000000-0000-0000-0000-000000000000}"/>
  <bookViews>
    <workbookView xWindow="-120" yWindow="-120" windowWidth="29040" windowHeight="15720" xr2:uid="{8A492F5D-7195-45DE-92DC-B311F910234E}"/>
  </bookViews>
  <sheets>
    <sheet name="計算式" sheetId="1" r:id="rId1"/>
    <sheet name="リンク" sheetId="3" r:id="rId2"/>
    <sheet name="免責事項・利用規約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1" l="1"/>
  <c r="C8" i="1" l="1"/>
  <c r="D8" i="1" s="1"/>
  <c r="F8" i="1" s="1"/>
  <c r="G8" i="1" l="1"/>
  <c r="H8" i="1" s="1"/>
  <c r="C11" i="1" l="1"/>
  <c r="C12" i="1" s="1"/>
  <c r="C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sandn</author>
  </authors>
  <commentList>
    <comment ref="C6" authorId="0" shapeId="0" xr:uid="{5F8A6A2B-9123-41B4-A008-7E4A3A382AD8}">
      <text>
        <r>
          <rPr>
            <b/>
            <sz val="12"/>
            <color indexed="81"/>
            <rFont val="MS P ゴシック"/>
            <family val="3"/>
            <charset val="128"/>
          </rPr>
          <t>会社員の経費。スーツ買ったり色々費用かかる分を控除してくれる。
控除額は金額に応じて計算式が決まっている。
計算式は、■給与所得控除計算式を参照下さい。</t>
        </r>
      </text>
    </comment>
    <comment ref="E6" authorId="0" shapeId="0" xr:uid="{E150ECEE-A152-4EAE-B44B-F827BB1C7C4D}">
      <text>
        <r>
          <rPr>
            <sz val="11"/>
            <color indexed="81"/>
            <rFont val="MS P ゴシック"/>
            <family val="3"/>
            <charset val="128"/>
          </rPr>
          <t xml:space="preserve">年収850万円以上で以下３つのどれかに該当する人は、追加で控除してくれる。
・本人が特別障害者
・23才未満の扶養親族を有する者
・特別障害者である配偶者・不要親族を有する者
計算式
①（年収-850万円）×10％＝控除額
</t>
        </r>
        <r>
          <rPr>
            <b/>
            <sz val="16"/>
            <color indexed="81"/>
            <rFont val="MS P ゴシック"/>
            <family val="3"/>
            <charset val="128"/>
          </rPr>
          <t xml:space="preserve">
該当する方は、手入力で記入して下さい。</t>
        </r>
      </text>
    </comment>
    <comment ref="J7" authorId="0" shapeId="0" xr:uid="{9FA8C2E5-9494-4624-81BA-CCFECF3AD478}">
      <text>
        <r>
          <rPr>
            <b/>
            <sz val="9"/>
            <color indexed="81"/>
            <rFont val="MS P ゴシック"/>
            <family val="3"/>
            <charset val="128"/>
          </rPr>
          <t>基礎控除は年収2,400万円未満の方は、全員48万円です。</t>
        </r>
      </text>
    </comment>
    <comment ref="Q7" authorId="0" shapeId="0" xr:uid="{7E0AE5CE-06AA-49C3-BA2E-DDF5F457C6DA}">
      <text>
        <r>
          <rPr>
            <b/>
            <sz val="9"/>
            <color indexed="81"/>
            <rFont val="MS P ゴシック"/>
            <family val="3"/>
            <charset val="128"/>
          </rPr>
          <t>納税者本人または家族の社会保険料（国民年金とか）の支払い額の「全額」を控除するもの。</t>
        </r>
      </text>
    </comment>
    <comment ref="R7" authorId="0" shapeId="0" xr:uid="{C9015A4B-DFF3-483C-9A5A-E4EFC4715DB4}">
      <text>
        <r>
          <rPr>
            <b/>
            <sz val="11"/>
            <color indexed="81"/>
            <rFont val="MS P ゴシック"/>
            <family val="3"/>
            <charset val="128"/>
          </rPr>
          <t>保険費用額が控除。会社での年末調整手続きで実施済みのはずです。</t>
        </r>
      </text>
    </comment>
    <comment ref="U7" authorId="0" shapeId="0" xr:uid="{9CAEA73A-289B-4802-8832-BB7532116F29}">
      <text>
        <r>
          <rPr>
            <b/>
            <sz val="9"/>
            <color indexed="81"/>
            <rFont val="MS P ゴシック"/>
            <family val="3"/>
            <charset val="128"/>
          </rPr>
          <t>年末調整時に会社へ提出する</t>
        </r>
      </text>
    </comment>
    <comment ref="W7" authorId="0" shapeId="0" xr:uid="{CD2343A3-899F-44CA-A509-4E6BE3A37092}">
      <text>
        <r>
          <rPr>
            <sz val="9"/>
            <color indexed="81"/>
            <rFont val="MS P ゴシック"/>
            <family val="3"/>
            <charset val="128"/>
          </rPr>
          <t xml:space="preserve">確定申告で行う場合は、会社からの厳選徴収票には出てきません。
</t>
        </r>
      </text>
    </comment>
    <comment ref="B12" authorId="0" shapeId="0" xr:uid="{403D481F-552C-4919-B267-EED41205E5C7}">
      <text>
        <r>
          <rPr>
            <b/>
            <sz val="11"/>
            <color indexed="81"/>
            <rFont val="MS P ゴシック"/>
            <family val="3"/>
            <charset val="128"/>
          </rPr>
          <t>東日本大震災からの復興のために新たに設けられた税金。
⑧所得税×2.1％</t>
        </r>
      </text>
    </comment>
  </commentList>
</comments>
</file>

<file path=xl/sharedStrings.xml><?xml version="1.0" encoding="utf-8"?>
<sst xmlns="http://schemas.openxmlformats.org/spreadsheetml/2006/main" count="64" uniqueCount="64">
  <si>
    <t>給与所得控除</t>
    <phoneticPr fontId="2"/>
  </si>
  <si>
    <t>基礎控除</t>
    <rPh sb="0" eb="2">
      <t>キソ</t>
    </rPh>
    <rPh sb="2" eb="4">
      <t>コウジョ</t>
    </rPh>
    <phoneticPr fontId="2"/>
  </si>
  <si>
    <t>配偶者控除</t>
    <rPh sb="0" eb="3">
      <t>ハイグウシャ</t>
    </rPh>
    <rPh sb="3" eb="5">
      <t>コウジョ</t>
    </rPh>
    <phoneticPr fontId="2"/>
  </si>
  <si>
    <t>配偶者特別控除</t>
    <rPh sb="0" eb="3">
      <t>ハイグウシャ</t>
    </rPh>
    <rPh sb="3" eb="5">
      <t>トクベツ</t>
    </rPh>
    <rPh sb="5" eb="7">
      <t>コウジョ</t>
    </rPh>
    <phoneticPr fontId="2"/>
  </si>
  <si>
    <t>扶養控除</t>
    <rPh sb="0" eb="2">
      <t>フヨウ</t>
    </rPh>
    <rPh sb="2" eb="4">
      <t>コウジョ</t>
    </rPh>
    <phoneticPr fontId="2"/>
  </si>
  <si>
    <t>障害者控除</t>
    <rPh sb="0" eb="3">
      <t>ショウガイシャ</t>
    </rPh>
    <rPh sb="3" eb="5">
      <t>コウジョ</t>
    </rPh>
    <phoneticPr fontId="2"/>
  </si>
  <si>
    <t>寡婦控除</t>
    <rPh sb="0" eb="2">
      <t>カフ</t>
    </rPh>
    <rPh sb="2" eb="4">
      <t>コウジョ</t>
    </rPh>
    <phoneticPr fontId="2"/>
  </si>
  <si>
    <t>勤労学生控除</t>
    <rPh sb="0" eb="2">
      <t>キンロウ</t>
    </rPh>
    <rPh sb="2" eb="4">
      <t>ガクセイ</t>
    </rPh>
    <rPh sb="4" eb="6">
      <t>コウジョ</t>
    </rPh>
    <phoneticPr fontId="2"/>
  </si>
  <si>
    <t>社会保険料控除</t>
    <rPh sb="0" eb="2">
      <t>シャカイ</t>
    </rPh>
    <rPh sb="2" eb="5">
      <t>ホケンリョウ</t>
    </rPh>
    <rPh sb="5" eb="7">
      <t>コウジョ</t>
    </rPh>
    <phoneticPr fontId="2"/>
  </si>
  <si>
    <t>生命保険料控除</t>
    <rPh sb="0" eb="2">
      <t>セイメイ</t>
    </rPh>
    <rPh sb="2" eb="4">
      <t>ホケン</t>
    </rPh>
    <rPh sb="4" eb="5">
      <t>リョウ</t>
    </rPh>
    <rPh sb="5" eb="7">
      <t>コウジョ</t>
    </rPh>
    <phoneticPr fontId="2"/>
  </si>
  <si>
    <t>地震保険料控除</t>
    <rPh sb="0" eb="2">
      <t>ジシン</t>
    </rPh>
    <rPh sb="2" eb="5">
      <t>ホケンリョウ</t>
    </rPh>
    <rPh sb="5" eb="7">
      <t>コウジョ</t>
    </rPh>
    <phoneticPr fontId="2"/>
  </si>
  <si>
    <t>小規模企業共済等掛金控除</t>
    <rPh sb="0" eb="7">
      <t>ショウキボキギョウキョウサイ</t>
    </rPh>
    <rPh sb="7" eb="8">
      <t>トウ</t>
    </rPh>
    <rPh sb="8" eb="9">
      <t>カ</t>
    </rPh>
    <rPh sb="9" eb="10">
      <t>キン</t>
    </rPh>
    <rPh sb="10" eb="12">
      <t>コウジョ</t>
    </rPh>
    <phoneticPr fontId="2"/>
  </si>
  <si>
    <t>医療費控除</t>
    <rPh sb="0" eb="3">
      <t>イリョウヒ</t>
    </rPh>
    <rPh sb="3" eb="5">
      <t>コウジョ</t>
    </rPh>
    <phoneticPr fontId="2"/>
  </si>
  <si>
    <t>雑損控除</t>
    <rPh sb="0" eb="2">
      <t>ザッソン</t>
    </rPh>
    <rPh sb="2" eb="4">
      <t>コウジョ</t>
    </rPh>
    <phoneticPr fontId="2"/>
  </si>
  <si>
    <t>寄付金控除</t>
    <rPh sb="0" eb="3">
      <t>キフキン</t>
    </rPh>
    <rPh sb="3" eb="5">
      <t>コウジョ</t>
    </rPh>
    <phoneticPr fontId="2"/>
  </si>
  <si>
    <t>①</t>
    <phoneticPr fontId="2"/>
  </si>
  <si>
    <t>③</t>
    <phoneticPr fontId="2"/>
  </si>
  <si>
    <t>④</t>
    <phoneticPr fontId="2"/>
  </si>
  <si>
    <t>所得控除の額の合計</t>
    <rPh sb="0" eb="2">
      <t>ショトク</t>
    </rPh>
    <rPh sb="2" eb="4">
      <t>コウジョ</t>
    </rPh>
    <rPh sb="5" eb="6">
      <t>ガク</t>
    </rPh>
    <rPh sb="7" eb="9">
      <t>ゴウケイ</t>
    </rPh>
    <phoneticPr fontId="2"/>
  </si>
  <si>
    <t>課税される所得金額</t>
  </si>
  <si>
    <t>税率</t>
  </si>
  <si>
    <t>控除額</t>
  </si>
  <si>
    <t>195万円以下</t>
  </si>
  <si>
    <t>0円</t>
  </si>
  <si>
    <t>195万円を超え 330万円以下</t>
  </si>
  <si>
    <t>97,500円</t>
  </si>
  <si>
    <t>330万円を超え 695万円以下</t>
  </si>
  <si>
    <t>427,500円</t>
  </si>
  <si>
    <t>695万円を超え 900万円以下</t>
  </si>
  <si>
    <t>636,000円</t>
  </si>
  <si>
    <t>900万円を超え 1,800万円以下</t>
  </si>
  <si>
    <t>1,536,000円</t>
  </si>
  <si>
    <t>1,800万円を超え4,000万円以下</t>
  </si>
  <si>
    <t>2,796,000円</t>
  </si>
  <si>
    <t>4,000万円超</t>
  </si>
  <si>
    <t>4,796,000円</t>
  </si>
  <si>
    <t>所得税の速算表</t>
    <phoneticPr fontId="2"/>
  </si>
  <si>
    <t>給与所得控除
(端数処理）</t>
    <rPh sb="8" eb="10">
      <t>ハスウ</t>
    </rPh>
    <rPh sb="10" eb="12">
      <t>ショリ</t>
    </rPh>
    <phoneticPr fontId="2"/>
  </si>
  <si>
    <t>②-2</t>
    <phoneticPr fontId="2"/>
  </si>
  <si>
    <t>②-１</t>
    <phoneticPr fontId="2"/>
  </si>
  <si>
    <t>⑤</t>
    <phoneticPr fontId="2"/>
  </si>
  <si>
    <t>子供・特別障害者を有する物の控除</t>
    <rPh sb="0" eb="2">
      <t>コドモ</t>
    </rPh>
    <rPh sb="3" eb="5">
      <t>トクベツ</t>
    </rPh>
    <rPh sb="5" eb="8">
      <t>ショウガイシャ</t>
    </rPh>
    <rPh sb="9" eb="10">
      <t>ユウ</t>
    </rPh>
    <rPh sb="12" eb="13">
      <t>モノ</t>
    </rPh>
    <rPh sb="14" eb="16">
      <t>コウジョ</t>
    </rPh>
    <phoneticPr fontId="2"/>
  </si>
  <si>
    <t>②給与所得控除計算式</t>
    <rPh sb="1" eb="7">
      <t>キュウヨショトクコウジョ</t>
    </rPh>
    <rPh sb="7" eb="10">
      <t>ケイサンシキ</t>
    </rPh>
    <phoneticPr fontId="2"/>
  </si>
  <si>
    <t>支払金額
＝年収</t>
    <rPh sb="6" eb="8">
      <t>ネンシュウ</t>
    </rPh>
    <phoneticPr fontId="2"/>
  </si>
  <si>
    <t>③子供・特別障害者を有する物の控除</t>
    <phoneticPr fontId="2"/>
  </si>
  <si>
    <t>本エクセルは2022年1月時点での情報を元に作成したエクセルです。法令見直しにより変わる事があります。</t>
    <rPh sb="0" eb="1">
      <t>ホン</t>
    </rPh>
    <rPh sb="10" eb="11">
      <t>ネン</t>
    </rPh>
    <rPh sb="12" eb="13">
      <t>ガツ</t>
    </rPh>
    <rPh sb="13" eb="15">
      <t>ジテン</t>
    </rPh>
    <rPh sb="17" eb="19">
      <t>ジョウホウ</t>
    </rPh>
    <rPh sb="20" eb="21">
      <t>モト</t>
    </rPh>
    <rPh sb="22" eb="24">
      <t>サクセイ</t>
    </rPh>
    <rPh sb="33" eb="35">
      <t>ホウレイ</t>
    </rPh>
    <rPh sb="35" eb="37">
      <t>ミナオ</t>
    </rPh>
    <rPh sb="41" eb="42">
      <t>カ</t>
    </rPh>
    <rPh sb="44" eb="45">
      <t>コト</t>
    </rPh>
    <phoneticPr fontId="2"/>
  </si>
  <si>
    <t>エクセルの計算式は、正確な情報を入力するように努めていますが、計算式に誤りがある場合があります。</t>
    <rPh sb="5" eb="8">
      <t>ケイサンシキ</t>
    </rPh>
    <rPh sb="10" eb="12">
      <t>セイカク</t>
    </rPh>
    <rPh sb="13" eb="15">
      <t>ジョウホウ</t>
    </rPh>
    <rPh sb="16" eb="18">
      <t>ニュウリョク</t>
    </rPh>
    <rPh sb="23" eb="24">
      <t>ツト</t>
    </rPh>
    <rPh sb="31" eb="34">
      <t>ケイサンシキ</t>
    </rPh>
    <rPh sb="35" eb="36">
      <t>アヤマ</t>
    </rPh>
    <rPh sb="40" eb="42">
      <t>バアイ</t>
    </rPh>
    <phoneticPr fontId="2"/>
  </si>
  <si>
    <t>所得税の計算イメージを持っていただくために作成しており、正確性を保証するものではありません。</t>
    <rPh sb="0" eb="3">
      <t>ショトクゼイ</t>
    </rPh>
    <rPh sb="4" eb="6">
      <t>ケイサン</t>
    </rPh>
    <rPh sb="11" eb="12">
      <t>モ</t>
    </rPh>
    <rPh sb="21" eb="23">
      <t>サクセイ</t>
    </rPh>
    <rPh sb="28" eb="31">
      <t>セイカクセイ</t>
    </rPh>
    <rPh sb="32" eb="34">
      <t>ホショウ</t>
    </rPh>
    <phoneticPr fontId="2"/>
  </si>
  <si>
    <t>このエクセルの商用利用・無断転用を禁じます。</t>
    <rPh sb="7" eb="11">
      <t>ショウヨウリヨウ</t>
    </rPh>
    <rPh sb="12" eb="14">
      <t>ムダン</t>
    </rPh>
    <rPh sb="14" eb="16">
      <t>テンヨウ</t>
    </rPh>
    <rPh sb="17" eb="18">
      <t>キン</t>
    </rPh>
    <phoneticPr fontId="2"/>
  </si>
  <si>
    <t>この使用に伴って発生した損害は作成者は一切負いませんので、その前提でご使用下さい。</t>
    <rPh sb="2" eb="4">
      <t>シヨウ</t>
    </rPh>
    <rPh sb="5" eb="6">
      <t>トモナ</t>
    </rPh>
    <rPh sb="8" eb="10">
      <t>ハッセイ</t>
    </rPh>
    <rPh sb="12" eb="14">
      <t>ソンガイ</t>
    </rPh>
    <rPh sb="15" eb="18">
      <t>サクセイシャ</t>
    </rPh>
    <rPh sb="19" eb="21">
      <t>イッサイ</t>
    </rPh>
    <rPh sb="21" eb="22">
      <t>オ</t>
    </rPh>
    <rPh sb="31" eb="33">
      <t>ゼンテイ</t>
    </rPh>
    <rPh sb="35" eb="37">
      <t>シヨウ</t>
    </rPh>
    <rPh sb="37" eb="38">
      <t>クダ</t>
    </rPh>
    <phoneticPr fontId="2"/>
  </si>
  <si>
    <t>給与所得
控除後
①ー②</t>
    <phoneticPr fontId="2"/>
  </si>
  <si>
    <t>■基礎控除</t>
    <rPh sb="1" eb="3">
      <t>キソ</t>
    </rPh>
    <rPh sb="3" eb="5">
      <t>コウジョ</t>
    </rPh>
    <phoneticPr fontId="2"/>
  </si>
  <si>
    <t>⑤-2</t>
    <phoneticPr fontId="2"/>
  </si>
  <si>
    <t>課税所得金額
（端数処理）</t>
    <rPh sb="0" eb="2">
      <t>カゼイ</t>
    </rPh>
    <rPh sb="2" eb="4">
      <t>ショトク</t>
    </rPh>
    <rPh sb="4" eb="6">
      <t>キンガク</t>
    </rPh>
    <rPh sb="8" eb="12">
      <t>ハスウショリ</t>
    </rPh>
    <phoneticPr fontId="2"/>
  </si>
  <si>
    <t>⑥計</t>
    <rPh sb="1" eb="2">
      <t>ケイ</t>
    </rPh>
    <phoneticPr fontId="2"/>
  </si>
  <si>
    <t>所得税⑦</t>
    <rPh sb="0" eb="3">
      <t>ショトクゼイ</t>
    </rPh>
    <phoneticPr fontId="2"/>
  </si>
  <si>
    <t>■⑦所得税の計算式</t>
    <rPh sb="2" eb="5">
      <t>ショトクゼイ</t>
    </rPh>
    <rPh sb="6" eb="9">
      <t>ケイサンシキ</t>
    </rPh>
    <phoneticPr fontId="2"/>
  </si>
  <si>
    <t>復興特別所得税⑧</t>
    <phoneticPr fontId="2"/>
  </si>
  <si>
    <t>源泉徴収額
＝所得税
⑦+⑧</t>
    <rPh sb="0" eb="2">
      <t>ゲンセン</t>
    </rPh>
    <rPh sb="2" eb="4">
      <t>チョウシュウ</t>
    </rPh>
    <rPh sb="4" eb="5">
      <t>ガク</t>
    </rPh>
    <rPh sb="7" eb="10">
      <t>ショトクゼイ</t>
    </rPh>
    <phoneticPr fontId="2"/>
  </si>
  <si>
    <t>所得税の計算式（令和3年時点）</t>
    <rPh sb="0" eb="3">
      <t>ショトクゼイ</t>
    </rPh>
    <rPh sb="4" eb="7">
      <t>ケイサンシキ</t>
    </rPh>
    <rPh sb="8" eb="10">
      <t>レイワ</t>
    </rPh>
    <rPh sb="11" eb="12">
      <t>ネン</t>
    </rPh>
    <rPh sb="12" eb="14">
      <t>ジテン</t>
    </rPh>
    <phoneticPr fontId="2"/>
  </si>
  <si>
    <t>会社から渡された源泉徴収票をご用意下さい。そして源泉徴収票に書かれた数字を転記して下さい。（灰色のセルは自動計算ですので、白色セルを埋めて下さい）</t>
    <rPh sb="0" eb="2">
      <t>カイシャ</t>
    </rPh>
    <rPh sb="4" eb="5">
      <t>ワタ</t>
    </rPh>
    <rPh sb="8" eb="13">
      <t>ゲンセンチョウシュウヒョウ</t>
    </rPh>
    <rPh sb="15" eb="17">
      <t>ヨウイ</t>
    </rPh>
    <rPh sb="17" eb="18">
      <t>クダ</t>
    </rPh>
    <rPh sb="24" eb="26">
      <t>ゲンセン</t>
    </rPh>
    <rPh sb="26" eb="29">
      <t>チョウシュウヒョウ</t>
    </rPh>
    <rPh sb="30" eb="31">
      <t>カ</t>
    </rPh>
    <rPh sb="34" eb="36">
      <t>スウジ</t>
    </rPh>
    <rPh sb="37" eb="39">
      <t>テンキ</t>
    </rPh>
    <rPh sb="41" eb="42">
      <t>クダ</t>
    </rPh>
    <rPh sb="46" eb="48">
      <t>ハイイロ</t>
    </rPh>
    <rPh sb="52" eb="56">
      <t>ジドウケイサン</t>
    </rPh>
    <rPh sb="61" eb="63">
      <t>シロイロ</t>
    </rPh>
    <rPh sb="66" eb="67">
      <t>ウ</t>
    </rPh>
    <rPh sb="69" eb="70">
      <t>クダ</t>
    </rPh>
    <phoneticPr fontId="2"/>
  </si>
  <si>
    <t>課税所得金額
④-⑥</t>
    <rPh sb="0" eb="2">
      <t>カゼイ</t>
    </rPh>
    <rPh sb="2" eb="4">
      <t>ショトク</t>
    </rPh>
    <rPh sb="4" eb="6">
      <t>キンガク</t>
    </rPh>
    <phoneticPr fontId="2"/>
  </si>
  <si>
    <t>このエクセルを使用する方は、必ず事前にこの文章を一読願います。利用者は以下文章に同意したものとみなします。</t>
    <rPh sb="7" eb="9">
      <t>シヨウ</t>
    </rPh>
    <rPh sb="11" eb="12">
      <t>カタ</t>
    </rPh>
    <rPh sb="14" eb="15">
      <t>カナラ</t>
    </rPh>
    <rPh sb="16" eb="18">
      <t>ジゼン</t>
    </rPh>
    <rPh sb="21" eb="23">
      <t>ブンショウ</t>
    </rPh>
    <rPh sb="24" eb="26">
      <t>イチドク</t>
    </rPh>
    <rPh sb="26" eb="27">
      <t>ネガ</t>
    </rPh>
    <rPh sb="31" eb="34">
      <t>リヨウシャ</t>
    </rPh>
    <rPh sb="35" eb="37">
      <t>イカ</t>
    </rPh>
    <rPh sb="37" eb="39">
      <t>ブンショウ</t>
    </rPh>
    <rPh sb="40" eb="42">
      <t>ドウイ</t>
    </rPh>
    <phoneticPr fontId="2"/>
  </si>
  <si>
    <t>このエクセルを紹介する場合は、ブログのURLをリンクして下さい。</t>
    <rPh sb="7" eb="9">
      <t>ショウカイ</t>
    </rPh>
    <rPh sb="11" eb="13">
      <t>バアイ</t>
    </rPh>
    <rPh sb="28" eb="29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</si>
</sst>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rgb="FF333333"/>
      <name val="Arial"/>
      <family val="2"/>
    </font>
    <font>
      <sz val="11"/>
      <color rgb="FF333333"/>
      <name val="Arial"/>
      <family val="2"/>
    </font>
    <font>
      <b/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u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F4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0" fillId="0" borderId="0" xfId="0" applyNumberForma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0" fillId="0" borderId="8" xfId="1" applyFont="1" applyBorder="1">
      <alignment vertical="center"/>
    </xf>
    <xf numFmtId="38" fontId="0" fillId="0" borderId="9" xfId="0" applyNumberFormat="1" applyBorder="1">
      <alignment vertical="center"/>
    </xf>
    <xf numFmtId="0" fontId="0" fillId="5" borderId="14" xfId="0" applyFill="1" applyBorder="1" applyAlignment="1">
      <alignment horizontal="centerContinuous" vertical="center"/>
    </xf>
    <xf numFmtId="0" fontId="0" fillId="5" borderId="15" xfId="0" applyFill="1" applyBorder="1" applyAlignment="1">
      <alignment horizontal="centerContinuous" vertical="center"/>
    </xf>
    <xf numFmtId="0" fontId="0" fillId="5" borderId="16" xfId="0" applyFill="1" applyBorder="1" applyAlignment="1">
      <alignment horizontal="centerContinuous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0" xfId="1" applyFont="1" applyFill="1" applyBorder="1">
      <alignment vertical="center"/>
    </xf>
    <xf numFmtId="38" fontId="0" fillId="0" borderId="21" xfId="1" applyFont="1" applyFill="1" applyBorder="1">
      <alignment vertical="center"/>
    </xf>
    <xf numFmtId="38" fontId="13" fillId="3" borderId="1" xfId="1" applyFont="1" applyFill="1" applyBorder="1">
      <alignment vertical="center"/>
    </xf>
    <xf numFmtId="176" fontId="0" fillId="6" borderId="9" xfId="1" applyNumberFormat="1" applyFont="1" applyFill="1" applyBorder="1">
      <alignment vertical="center"/>
    </xf>
    <xf numFmtId="38" fontId="0" fillId="6" borderId="9" xfId="0" applyNumberFormat="1" applyFill="1" applyBorder="1">
      <alignment vertical="center"/>
    </xf>
    <xf numFmtId="38" fontId="0" fillId="6" borderId="10" xfId="0" applyNumberFormat="1" applyFill="1" applyBorder="1">
      <alignment vertical="center"/>
    </xf>
    <xf numFmtId="38" fontId="0" fillId="6" borderId="10" xfId="1" applyFont="1" applyFill="1" applyBorder="1">
      <alignment vertical="center"/>
    </xf>
    <xf numFmtId="38" fontId="0" fillId="6" borderId="9" xfId="1" applyFont="1" applyFill="1" applyBorder="1">
      <alignment vertical="center"/>
    </xf>
    <xf numFmtId="38" fontId="0" fillId="6" borderId="1" xfId="1" applyFont="1" applyFill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2" borderId="5" xfId="0" applyFill="1" applyBorder="1" applyAlignment="1">
      <alignment horizontal="left" vertical="center"/>
    </xf>
    <xf numFmtId="0" fontId="0" fillId="0" borderId="5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42583</xdr:colOff>
          <xdr:row>22</xdr:row>
          <xdr:rowOff>214031</xdr:rowOff>
        </xdr:from>
        <xdr:to>
          <xdr:col>15</xdr:col>
          <xdr:colOff>347382</xdr:colOff>
          <xdr:row>32</xdr:row>
          <xdr:rowOff>43703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C1C117A0-F464-4A69-8862-092CCD437F4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リンク!$C$6:$E$14" spid="_x0000_s11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707407" y="6590178"/>
              <a:ext cx="4069975" cy="219411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9</xdr:col>
      <xdr:colOff>22413</xdr:colOff>
      <xdr:row>11</xdr:row>
      <xdr:rowOff>22410</xdr:rowOff>
    </xdr:from>
    <xdr:to>
      <xdr:col>15</xdr:col>
      <xdr:colOff>495332</xdr:colOff>
      <xdr:row>20</xdr:row>
      <xdr:rowOff>146454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1BF9B22-823C-4A7D-8AE2-0CB1DB1EC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54472" y="2947145"/>
          <a:ext cx="4238095" cy="2723809"/>
        </a:xfrm>
        <a:prstGeom prst="rect">
          <a:avLst/>
        </a:prstGeom>
      </xdr:spPr>
    </xdr:pic>
    <xdr:clientData/>
  </xdr:twoCellAnchor>
  <xdr:twoCellAnchor editAs="oneCell">
    <xdr:from>
      <xdr:col>18</xdr:col>
      <xdr:colOff>33618</xdr:colOff>
      <xdr:row>11</xdr:row>
      <xdr:rowOff>67236</xdr:rowOff>
    </xdr:from>
    <xdr:to>
      <xdr:col>28</xdr:col>
      <xdr:colOff>88349</xdr:colOff>
      <xdr:row>29</xdr:row>
      <xdr:rowOff>168202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20CD21E-0624-4C63-8466-B9051AC7E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13442" y="2991971"/>
          <a:ext cx="6744641" cy="4829849"/>
        </a:xfrm>
        <a:prstGeom prst="rect">
          <a:avLst/>
        </a:prstGeom>
      </xdr:spPr>
    </xdr:pic>
    <xdr:clientData/>
  </xdr:twoCellAnchor>
  <xdr:twoCellAnchor editAs="oneCell">
    <xdr:from>
      <xdr:col>8</xdr:col>
      <xdr:colOff>168089</xdr:colOff>
      <xdr:row>35</xdr:row>
      <xdr:rowOff>89648</xdr:rowOff>
    </xdr:from>
    <xdr:to>
      <xdr:col>19</xdr:col>
      <xdr:colOff>324223</xdr:colOff>
      <xdr:row>47</xdr:row>
      <xdr:rowOff>190349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A4C1431-E395-479D-B3E6-4FB5A46FF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09648" y="8908677"/>
          <a:ext cx="6677957" cy="2924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7BAD6-0A68-42C1-871F-C34323E531E5}">
  <dimension ref="B2:X35"/>
  <sheetViews>
    <sheetView showGridLines="0" tabSelected="1" zoomScaleNormal="100" workbookViewId="0">
      <selection activeCell="G13" sqref="G13"/>
    </sheetView>
  </sheetViews>
  <sheetFormatPr defaultRowHeight="18.75"/>
  <cols>
    <col min="1" max="1" width="1.375" customWidth="1"/>
    <col min="2" max="2" width="16.5" customWidth="1"/>
    <col min="3" max="8" width="13.375" customWidth="1"/>
    <col min="9" max="9" width="2.5" customWidth="1"/>
    <col min="10" max="16" width="8.25" customWidth="1"/>
    <col min="17" max="17" width="9" customWidth="1"/>
    <col min="18" max="23" width="8.25" customWidth="1"/>
    <col min="24" max="24" width="10.75" customWidth="1"/>
  </cols>
  <sheetData>
    <row r="2" spans="2:24" ht="25.5">
      <c r="B2" s="11" t="s">
        <v>59</v>
      </c>
    </row>
    <row r="3" spans="2:24" ht="15.75" customHeight="1">
      <c r="B3" s="37"/>
    </row>
    <row r="4" spans="2:24" ht="15.75" customHeight="1">
      <c r="B4" s="38" t="s">
        <v>60</v>
      </c>
    </row>
    <row r="5" spans="2:24" ht="15.75" customHeight="1" thickBot="1">
      <c r="B5" s="38"/>
    </row>
    <row r="6" spans="2:24" ht="18" customHeight="1">
      <c r="B6" s="13" t="s">
        <v>15</v>
      </c>
      <c r="C6" s="14" t="s">
        <v>39</v>
      </c>
      <c r="D6" s="14" t="s">
        <v>38</v>
      </c>
      <c r="E6" s="15" t="s">
        <v>16</v>
      </c>
      <c r="F6" s="15" t="s">
        <v>17</v>
      </c>
      <c r="G6" s="15" t="s">
        <v>40</v>
      </c>
      <c r="H6" s="16" t="s">
        <v>52</v>
      </c>
      <c r="J6" s="21" t="s">
        <v>18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</row>
    <row r="7" spans="2:24" ht="75.599999999999994" customHeight="1">
      <c r="B7" s="17" t="s">
        <v>43</v>
      </c>
      <c r="C7" s="4" t="s">
        <v>0</v>
      </c>
      <c r="D7" s="3" t="s">
        <v>37</v>
      </c>
      <c r="E7" s="3" t="s">
        <v>41</v>
      </c>
      <c r="F7" s="3" t="s">
        <v>50</v>
      </c>
      <c r="G7" s="3" t="s">
        <v>61</v>
      </c>
      <c r="H7" s="18" t="s">
        <v>53</v>
      </c>
      <c r="J7" s="24" t="s">
        <v>1</v>
      </c>
      <c r="K7" s="2" t="s">
        <v>2</v>
      </c>
      <c r="L7" s="2" t="s">
        <v>3</v>
      </c>
      <c r="M7" s="2" t="s">
        <v>4</v>
      </c>
      <c r="N7" s="2" t="s">
        <v>5</v>
      </c>
      <c r="O7" s="2" t="s">
        <v>6</v>
      </c>
      <c r="P7" s="2" t="s">
        <v>7</v>
      </c>
      <c r="Q7" s="2" t="s">
        <v>8</v>
      </c>
      <c r="R7" s="2" t="s">
        <v>9</v>
      </c>
      <c r="S7" s="2" t="s">
        <v>10</v>
      </c>
      <c r="T7" s="2" t="s">
        <v>11</v>
      </c>
      <c r="U7" s="8" t="s">
        <v>12</v>
      </c>
      <c r="V7" s="2" t="s">
        <v>13</v>
      </c>
      <c r="W7" s="9" t="s">
        <v>14</v>
      </c>
      <c r="X7" s="25" t="s">
        <v>54</v>
      </c>
    </row>
    <row r="8" spans="2:24" ht="19.5" thickBot="1">
      <c r="B8" s="19"/>
      <c r="C8" s="35">
        <f>IF(B8&lt;1625001,550000,IF(B8&lt;1800001,B8*0.4-100000,IF(B8&lt;3600000,B8*0.3+80000,IF(B8&lt;6600001,B8*0.2+440000,IF(B8&lt;8500001,B8*0.1+1100000,1950000)))))</f>
        <v>550000</v>
      </c>
      <c r="D8" s="31">
        <f>ROUND(C8,0)</f>
        <v>550000</v>
      </c>
      <c r="E8" s="20">
        <v>0</v>
      </c>
      <c r="F8" s="32">
        <f>B8-D8-E8</f>
        <v>-550000</v>
      </c>
      <c r="G8" s="32">
        <f>F8-X8</f>
        <v>-1030000</v>
      </c>
      <c r="H8" s="33">
        <f>ROUNDDOWN(G8,-3)</f>
        <v>-1030000</v>
      </c>
      <c r="J8" s="26">
        <v>480000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8">
        <v>0</v>
      </c>
      <c r="V8" s="27">
        <v>0</v>
      </c>
      <c r="W8" s="29">
        <v>0</v>
      </c>
      <c r="X8" s="34">
        <f>SUM(J8:W8)</f>
        <v>480000</v>
      </c>
    </row>
    <row r="11" spans="2:24" ht="19.5">
      <c r="B11" s="3" t="s">
        <v>55</v>
      </c>
      <c r="C11" s="36">
        <f>IF(H8&lt;1950000,H8*0.05,IF(H8&lt;3300000,H8*0.1-97500,IF(H8&lt;6950000,H8*0.2-427500,IF(H8&lt;9000000,H8*0.23-636000,IF(H8&lt;18000000,H8*0.4-2796000,H8*0.45-4796000)))))</f>
        <v>-51500</v>
      </c>
      <c r="J11" s="12" t="s">
        <v>42</v>
      </c>
      <c r="S11" s="12" t="s">
        <v>44</v>
      </c>
    </row>
    <row r="12" spans="2:24">
      <c r="B12" s="3" t="s">
        <v>57</v>
      </c>
      <c r="C12" s="36">
        <f>0.021*C11</f>
        <v>-1081.5</v>
      </c>
    </row>
    <row r="13" spans="2:24" ht="56.25">
      <c r="B13" s="10" t="s">
        <v>58</v>
      </c>
      <c r="C13" s="30">
        <f>ROUNDDOWN(C11+C12,-2)</f>
        <v>-52500</v>
      </c>
    </row>
    <row r="16" spans="2:24">
      <c r="C16" s="1"/>
    </row>
    <row r="17" spans="3:10">
      <c r="C17" s="1"/>
    </row>
    <row r="23" spans="3:10" ht="19.5">
      <c r="J23" s="12" t="s">
        <v>56</v>
      </c>
    </row>
    <row r="35" spans="10:10" ht="19.5">
      <c r="J35" s="12" t="s">
        <v>51</v>
      </c>
    </row>
  </sheetData>
  <phoneticPr fontId="2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7A6B7-3085-4271-92BE-39328A9D39DA}">
  <dimension ref="C6:E14"/>
  <sheetViews>
    <sheetView showGridLines="0" topLeftCell="A4" workbookViewId="0">
      <selection activeCell="C25" sqref="C25"/>
    </sheetView>
  </sheetViews>
  <sheetFormatPr defaultRowHeight="18.75"/>
  <cols>
    <col min="3" max="3" width="26.875" customWidth="1"/>
    <col min="4" max="5" width="13.125" customWidth="1"/>
  </cols>
  <sheetData>
    <row r="6" spans="3:5" ht="19.5" thickBot="1">
      <c r="C6" s="39" t="s">
        <v>36</v>
      </c>
      <c r="D6" s="40"/>
      <c r="E6" s="40"/>
    </row>
    <row r="7" spans="3:5" ht="19.5" thickBot="1">
      <c r="C7" s="5" t="s">
        <v>19</v>
      </c>
      <c r="D7" s="5" t="s">
        <v>20</v>
      </c>
      <c r="E7" s="5" t="s">
        <v>21</v>
      </c>
    </row>
    <row r="8" spans="3:5" ht="19.5" thickBot="1">
      <c r="C8" s="5" t="s">
        <v>22</v>
      </c>
      <c r="D8" s="6">
        <v>0.05</v>
      </c>
      <c r="E8" s="7" t="s">
        <v>23</v>
      </c>
    </row>
    <row r="9" spans="3:5" ht="19.5" thickBot="1">
      <c r="C9" s="5" t="s">
        <v>24</v>
      </c>
      <c r="D9" s="6">
        <v>0.1</v>
      </c>
      <c r="E9" s="7" t="s">
        <v>25</v>
      </c>
    </row>
    <row r="10" spans="3:5" ht="19.5" thickBot="1">
      <c r="C10" s="5" t="s">
        <v>26</v>
      </c>
      <c r="D10" s="6">
        <v>0.2</v>
      </c>
      <c r="E10" s="7" t="s">
        <v>27</v>
      </c>
    </row>
    <row r="11" spans="3:5" ht="19.5" thickBot="1">
      <c r="C11" s="5" t="s">
        <v>28</v>
      </c>
      <c r="D11" s="6">
        <v>0.23</v>
      </c>
      <c r="E11" s="7" t="s">
        <v>29</v>
      </c>
    </row>
    <row r="12" spans="3:5" ht="19.5" thickBot="1">
      <c r="C12" s="5" t="s">
        <v>30</v>
      </c>
      <c r="D12" s="6">
        <v>0.33</v>
      </c>
      <c r="E12" s="7" t="s">
        <v>31</v>
      </c>
    </row>
    <row r="13" spans="3:5" ht="19.5" thickBot="1">
      <c r="C13" s="5" t="s">
        <v>32</v>
      </c>
      <c r="D13" s="6">
        <v>0.4</v>
      </c>
      <c r="E13" s="7" t="s">
        <v>33</v>
      </c>
    </row>
    <row r="14" spans="3:5" ht="19.5" thickBot="1">
      <c r="C14" s="5" t="s">
        <v>34</v>
      </c>
      <c r="D14" s="6">
        <v>0.45</v>
      </c>
      <c r="E14" s="7" t="s">
        <v>35</v>
      </c>
    </row>
  </sheetData>
  <mergeCells count="1">
    <mergeCell ref="C6:E6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D8505-8408-4D13-B954-3810216DB09A}">
  <sheetPr>
    <tabColor rgb="FFFF0000"/>
  </sheetPr>
  <dimension ref="A1:A9"/>
  <sheetViews>
    <sheetView showGridLines="0" workbookViewId="0">
      <selection activeCell="A4" sqref="A4"/>
    </sheetView>
  </sheetViews>
  <sheetFormatPr defaultRowHeight="18.75"/>
  <sheetData>
    <row r="1" spans="1:1">
      <c r="A1" t="s">
        <v>62</v>
      </c>
    </row>
    <row r="3" spans="1:1">
      <c r="A3" t="s">
        <v>48</v>
      </c>
    </row>
    <row r="4" spans="1:1">
      <c r="A4" t="s">
        <v>63</v>
      </c>
    </row>
    <row r="6" spans="1:1">
      <c r="A6" t="s">
        <v>45</v>
      </c>
    </row>
    <row r="7" spans="1:1">
      <c r="A7" t="s">
        <v>46</v>
      </c>
    </row>
    <row r="8" spans="1:1">
      <c r="A8" t="s">
        <v>47</v>
      </c>
    </row>
    <row r="9" spans="1:1">
      <c r="A9" t="s">
        <v>49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計算式</vt:lpstr>
      <vt:lpstr>リンク</vt:lpstr>
      <vt:lpstr>免責事項・利用規約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sandn</dc:creator>
  <cp:lastModifiedBy>sandn</cp:lastModifiedBy>
  <dcterms:created xsi:type="dcterms:W3CDTF">2019-03-01T12:10:30Z</dcterms:created>
  <dcterms:modified xsi:type="dcterms:W3CDTF">2022-01-27T05:56:19Z</dcterms:modified>
</cp:coreProperties>
</file>